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0E3DA55C-5CCB-4B18-B201-CC696FFF1A4A}" xr6:coauthVersionLast="47" xr6:coauthVersionMax="47" xr10:uidLastSave="{00000000-0000-0000-0000-000000000000}"/>
  <bookViews>
    <workbookView xWindow="-110" yWindow="-110" windowWidth="19420" windowHeight="10300" activeTab="1" xr2:uid="{0D0A1501-208F-4FC2-B650-B31D6F7C4A70}"/>
  </bookViews>
  <sheets>
    <sheet name="INSTRUÇÕES DE USO" sheetId="2" r:id="rId1"/>
    <sheet name="Cálculo de PD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C20" i="1" s="1"/>
  <c r="C18" i="1"/>
</calcChain>
</file>

<file path=xl/sharedStrings.xml><?xml version="1.0" encoding="utf-8"?>
<sst xmlns="http://schemas.openxmlformats.org/spreadsheetml/2006/main" count="106" uniqueCount="101">
  <si>
    <t>CÁLCULO DE EXPOSIÇÃO DIÁRIA PERMITIDA (PDE)</t>
  </si>
  <si>
    <t>Fórmula Padrão: PDE = (PoD × Ajuste de Peso) / (F1 × F2 × F3 × F4 × F5)</t>
  </si>
  <si>
    <t xml:space="preserve">SUBSTÂNCIA:  </t>
  </si>
  <si>
    <t xml:space="preserve">CAS NUMBER: </t>
  </si>
  <si>
    <t>EFEITO CRÍTICO IDENTIFICADO:</t>
  </si>
  <si>
    <t>PARÂMETROS DE ENTRADA</t>
  </si>
  <si>
    <t>Parâmetro</t>
  </si>
  <si>
    <t>Descrição</t>
  </si>
  <si>
    <t>Valor</t>
  </si>
  <si>
    <t>Unidade</t>
  </si>
  <si>
    <t>PoD</t>
  </si>
  <si>
    <t>Ponto de Partida (Point of Departure) (com ou sem correção sal/base)</t>
  </si>
  <si>
    <t>mg/kg/dia</t>
  </si>
  <si>
    <t>Ajuste de Peso</t>
  </si>
  <si>
    <t>Peso corporal de referência</t>
  </si>
  <si>
    <t>kg</t>
  </si>
  <si>
    <t>F1</t>
  </si>
  <si>
    <t>Fator de variação interespécies (animal → humano)</t>
  </si>
  <si>
    <t>F2</t>
  </si>
  <si>
    <t>Fator de variação intraespécies ("fixo")</t>
  </si>
  <si>
    <t>F3</t>
  </si>
  <si>
    <t>Fator de duração do estudo (curta vs. crônica)</t>
  </si>
  <si>
    <t>F4</t>
  </si>
  <si>
    <t>Fator de severidade do efeito (1 se efeito reversível; até 10 se severo)</t>
  </si>
  <si>
    <t>F5</t>
  </si>
  <si>
    <t>Fator LOAEL para NOAEL (se NOAEL não disponível)</t>
  </si>
  <si>
    <t>F6</t>
  </si>
  <si>
    <t>Fator de correção de biodisponibilidade (Fb) - via de administração (corrigir se &gt;40% diferença)</t>
  </si>
  <si>
    <t>F7</t>
  </si>
  <si>
    <t xml:space="preserve">Fator modificador adicional, se aplicável, para lacunas de dados/biocumulação (até 10 se lacunas críticas; calcular biocumulação) </t>
  </si>
  <si>
    <t>RESULTADO DO CÁLCULO</t>
  </si>
  <si>
    <t>Cálculo</t>
  </si>
  <si>
    <t>Fórmula</t>
  </si>
  <si>
    <t>Resultado</t>
  </si>
  <si>
    <t>Produto dos Fatores</t>
  </si>
  <si>
    <t>F1×F2×F3×F4×F5×F7</t>
  </si>
  <si>
    <t>PDE (Exposição Diária Permitida)</t>
  </si>
  <si>
    <t>(PoD × Peso × Fb) / Fatores</t>
  </si>
  <si>
    <t>mg/dia</t>
  </si>
  <si>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g/dia</t>
    </r>
  </si>
  <si>
    <t>NOTA: Conforme EMA 2014 e ASTM E3219-20, fatores adicionais (MF) podem ser usados para incertezas não cobertas por F1-F5.</t>
  </si>
  <si>
    <t>GUIA DE REFERÊNCIA DOS FATORES DE SEGURANÇA</t>
  </si>
  <si>
    <t>ESPÉCIE</t>
  </si>
  <si>
    <t>Fator F1</t>
  </si>
  <si>
    <t>Observação</t>
  </si>
  <si>
    <t>Rato</t>
  </si>
  <si>
    <t>Padrão para estudos de roedores</t>
  </si>
  <si>
    <t>Camundongo</t>
  </si>
  <si>
    <t>Maior fator devido a diferenças metabólicas</t>
  </si>
  <si>
    <t>Cão</t>
  </si>
  <si>
    <t>Menor fator, maior proximidade fisiológica</t>
  </si>
  <si>
    <t>Coelho</t>
  </si>
  <si>
    <t>Estudos de teratogenicidade</t>
  </si>
  <si>
    <t>Macaco</t>
  </si>
  <si>
    <t>Primata não-humano</t>
  </si>
  <si>
    <t>Outras espécies</t>
  </si>
  <si>
    <t>Fator conservador padrão</t>
  </si>
  <si>
    <t>VARIABILIDADE INTRAINDIVIDUAL</t>
  </si>
  <si>
    <t>Fator F2</t>
  </si>
  <si>
    <t xml:space="preserve"> Fator padrão humano → humano</t>
  </si>
  <si>
    <t>Fator padrão; pode ser reduzido com justificativa (estudo em grupo sensível)</t>
  </si>
  <si>
    <t>DURAÇÃO DO ESTUDO</t>
  </si>
  <si>
    <t>Fator F3</t>
  </si>
  <si>
    <t>Estudos que duram 1/2 vida</t>
  </si>
  <si>
    <t>Exposição crônica completa; dados robustos para extrapolação</t>
  </si>
  <si>
    <t>6 meses em roedores; 3,5 anos em não-roedores</t>
  </si>
  <si>
    <t>Estudos subcrônicos; ajuste moderado recomendado</t>
  </si>
  <si>
    <t>3 meses em roedores; 2 anos em não-roedores</t>
  </si>
  <si>
    <t>Duração intermediária; incerteza considerável na extrapolação</t>
  </si>
  <si>
    <t>Estudos de curta duração ( se &lt;4 semanas)</t>
  </si>
  <si>
    <t>Dados limitados; maior incerteza, aplicar fator conservador</t>
  </si>
  <si>
    <t>SEVERIDADE DO EFEITO</t>
  </si>
  <si>
    <t>Fator F4</t>
  </si>
  <si>
    <t>Toxicidade fetal + toxicidade materna</t>
  </si>
  <si>
    <t>Efeito esperado em doses tóxicas para a mãe; menor preocupação para o feto isoladamente</t>
  </si>
  <si>
    <t>Toxicidade fetal sem toxicidade materna</t>
  </si>
  <si>
    <t>Efeito fetal ocorre sem sinais maternos; indica sensibilidade fetal específica</t>
  </si>
  <si>
    <t>Teratogênese + toxicidade materna</t>
  </si>
  <si>
    <t>Malformações estruturais associadas a doses tóxicas maternas; fator moderado</t>
  </si>
  <si>
    <t>Teratogênese sem toxicidade materna</t>
  </si>
  <si>
    <t>Malformações sem toxicidade materna; maior preocupação, aplicar fator máximo</t>
  </si>
  <si>
    <t>NÍVEL DO PoD</t>
  </si>
  <si>
    <t>Fator F5</t>
  </si>
  <si>
    <t>Uso de NOAEL ou LOAEL</t>
  </si>
  <si>
    <t>1 a 10</t>
  </si>
  <si>
    <t>1 se NOAEL; até 10 se apenas LOAEL</t>
  </si>
  <si>
    <t>REFERÊNCIAS</t>
  </si>
  <si>
    <t>• EMA/CHMP/CVMP/SWP/169430/2012 - Guideline on setting health based exposure limits (Nov 2014)</t>
  </si>
  <si>
    <t>• ASTM E3219-20 - Standard Guide for Derivation of Health-Based Exposure Limits (HBELs) (Feb 2020)</t>
  </si>
  <si>
    <t>• ICH Q3C (R9) - Impurities: Guideline for Residual Solvents - Appendix 3</t>
  </si>
  <si>
    <t>Desenvolvido por ToxiHub</t>
  </si>
  <si>
    <t>INSTRUÇÕES DE USO:</t>
  </si>
  <si>
    <t>1. Preencha o valor do PoD na célula C6 (Ponto de Partida do estudo toxicológico)</t>
  </si>
  <si>
    <t>2. Ajuste o peso corporal de referência em C7 (padrão: 50 kg para adultos; 0,5 kg prematuros; 3,5 kg recém-nascidos; 20 ou 10 kg crianças)</t>
  </si>
  <si>
    <t>3. Ajuste os fatores F1 a F5 conforme a substância e condições do estudo</t>
  </si>
  <si>
    <t>4. Ajuste F6 (Fb) para correção de biodisponibilidade se via de administração diferir</t>
  </si>
  <si>
    <t>5. Ajuste F7 caso haja ausência de dados ou incerteza adicional no estudo</t>
  </si>
  <si>
    <t>6. O resultado do PDE será calculado automaticamente em C19</t>
  </si>
  <si>
    <t xml:space="preserve">⚠️ DISCLAIMER </t>
  </si>
  <si>
    <t>Esta planilha de cálculo é uma FERRAMENTA DE APOIO e NÃO SUBSTITUI a avaliação técnico-científica realizada por um especialista em Toxicologia. Os resultados devem ser validados por profissional qualificado antes de qualquer aplicação regulatória ou tomada de decisão.</t>
  </si>
  <si>
    <t>Versão 1.1 | Atualização junho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</si>
</sst>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rgb="FF666666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C00000"/>
      </left>
      <right/>
      <top style="medium">
        <color rgb="FFC00000"/>
      </top>
      <bottom/>
      <diagonal/>
    </border>
    <border>
      <left/>
      <right/>
      <top style="medium">
        <color rgb="FFC00000"/>
      </top>
      <bottom/>
      <diagonal/>
    </border>
    <border>
      <left/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/>
      <top/>
      <bottom/>
      <diagonal/>
    </border>
    <border>
      <left/>
      <right style="medium">
        <color rgb="FFC00000"/>
      </right>
      <top/>
      <bottom/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0" fillId="6" borderId="2" xfId="0" applyFill="1" applyBorder="1" applyProtection="1">
      <protection locked="0"/>
    </xf>
    <xf numFmtId="0" fontId="0" fillId="6" borderId="3" xfId="0" applyFill="1" applyBorder="1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6" borderId="7" xfId="0" applyFill="1" applyBorder="1"/>
    <xf numFmtId="0" fontId="0" fillId="6" borderId="0" xfId="0" applyFill="1"/>
    <xf numFmtId="0" fontId="0" fillId="6" borderId="8" xfId="0" applyFill="1" applyBorder="1"/>
    <xf numFmtId="0" fontId="0" fillId="6" borderId="9" xfId="0" applyFill="1" applyBorder="1"/>
    <xf numFmtId="0" fontId="0" fillId="6" borderId="10" xfId="0" applyFill="1" applyBorder="1"/>
    <xf numFmtId="0" fontId="0" fillId="6" borderId="11" xfId="0" applyFill="1" applyBorder="1"/>
    <xf numFmtId="0" fontId="1" fillId="5" borderId="2" xfId="0" applyFont="1" applyFill="1" applyBorder="1"/>
    <xf numFmtId="0" fontId="0" fillId="0" borderId="2" xfId="0" applyBorder="1"/>
    <xf numFmtId="0" fontId="1" fillId="3" borderId="2" xfId="0" applyFont="1" applyFill="1" applyBorder="1"/>
    <xf numFmtId="0" fontId="5" fillId="7" borderId="2" xfId="0" applyFont="1" applyFill="1" applyBorder="1"/>
    <xf numFmtId="0" fontId="5" fillId="8" borderId="2" xfId="0" applyFont="1" applyFill="1" applyBorder="1"/>
    <xf numFmtId="0" fontId="7" fillId="0" borderId="0" xfId="0" applyFont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8" fillId="5" borderId="0" xfId="0" applyFont="1" applyFill="1"/>
    <xf numFmtId="0" fontId="8" fillId="5" borderId="0" xfId="0" applyFont="1" applyFill="1" applyAlignment="1">
      <alignment horizontal="center"/>
    </xf>
    <xf numFmtId="0" fontId="8" fillId="5" borderId="0" xfId="0" applyFont="1" applyFill="1" applyAlignment="1">
      <alignment horizontal="left" vertical="center"/>
    </xf>
    <xf numFmtId="0" fontId="8" fillId="5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8" fillId="5" borderId="0" xfId="0" applyFont="1" applyFill="1" applyAlignment="1">
      <alignment vertical="center" wrapText="1"/>
    </xf>
    <xf numFmtId="0" fontId="8" fillId="5" borderId="0" xfId="0" applyFont="1" applyFill="1" applyAlignment="1">
      <alignment horizontal="left" wrapText="1"/>
    </xf>
    <xf numFmtId="0" fontId="8" fillId="5" borderId="0" xfId="0" applyFont="1" applyFill="1" applyAlignment="1">
      <alignment horizontal="left"/>
    </xf>
    <xf numFmtId="16" fontId="8" fillId="5" borderId="0" xfId="0" applyNumberFormat="1" applyFont="1" applyFill="1" applyAlignment="1">
      <alignment horizontal="center"/>
    </xf>
    <xf numFmtId="0" fontId="8" fillId="0" borderId="0" xfId="0" applyFont="1"/>
    <xf numFmtId="16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 wrapText="1"/>
    </xf>
    <xf numFmtId="0" fontId="1" fillId="0" borderId="0" xfId="0" applyFont="1"/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4" fillId="4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9" borderId="1" xfId="0" applyFont="1" applyFill="1" applyBorder="1" applyAlignment="1">
      <alignment horizontal="left"/>
    </xf>
    <xf numFmtId="0" fontId="1" fillId="6" borderId="4" xfId="0" applyFont="1" applyFill="1" applyBorder="1"/>
    <xf numFmtId="0" fontId="1" fillId="6" borderId="5" xfId="0" applyFont="1" applyFill="1" applyBorder="1"/>
    <xf numFmtId="0" fontId="1" fillId="6" borderId="6" xfId="0" applyFont="1" applyFill="1" applyBorder="1"/>
    <xf numFmtId="0" fontId="2" fillId="10" borderId="12" xfId="0" applyFont="1" applyFill="1" applyBorder="1" applyAlignment="1">
      <alignment horizontal="center" vertical="center"/>
    </xf>
    <xf numFmtId="0" fontId="2" fillId="10" borderId="13" xfId="0" applyFont="1" applyFill="1" applyBorder="1" applyAlignment="1">
      <alignment horizontal="center" vertical="center"/>
    </xf>
    <xf numFmtId="0" fontId="2" fillId="10" borderId="14" xfId="0" applyFont="1" applyFill="1" applyBorder="1" applyAlignment="1">
      <alignment horizontal="center" vertical="center"/>
    </xf>
    <xf numFmtId="0" fontId="10" fillId="11" borderId="15" xfId="0" applyFont="1" applyFill="1" applyBorder="1" applyAlignment="1">
      <alignment horizontal="center" vertical="center" wrapText="1"/>
    </xf>
    <xf numFmtId="0" fontId="10" fillId="11" borderId="0" xfId="0" applyFont="1" applyFill="1" applyAlignment="1">
      <alignment horizontal="center" vertical="center" wrapText="1"/>
    </xf>
    <xf numFmtId="0" fontId="10" fillId="11" borderId="16" xfId="0" applyFont="1" applyFill="1" applyBorder="1" applyAlignment="1">
      <alignment horizontal="center" vertical="center" wrapText="1"/>
    </xf>
    <xf numFmtId="0" fontId="10" fillId="11" borderId="17" xfId="0" applyFont="1" applyFill="1" applyBorder="1" applyAlignment="1">
      <alignment horizontal="center" vertical="center" wrapText="1"/>
    </xf>
    <xf numFmtId="0" fontId="10" fillId="11" borderId="18" xfId="0" applyFont="1" applyFill="1" applyBorder="1" applyAlignment="1">
      <alignment horizontal="center" vertical="center" wrapText="1"/>
    </xf>
    <xf numFmtId="0" fontId="10" fillId="11" borderId="19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8B313-98DF-4AA8-B719-D1084C1D3699}">
  <dimension ref="B1:N12"/>
  <sheetViews>
    <sheetView zoomScale="110" zoomScaleNormal="110" workbookViewId="0">
      <selection activeCell="F4" sqref="F4"/>
    </sheetView>
  </sheetViews>
  <sheetFormatPr defaultColWidth="9.1796875" defaultRowHeight="14.5"/>
  <cols>
    <col min="1" max="16384" width="9.1796875" style="2"/>
  </cols>
  <sheetData>
    <row r="1" spans="2:14" ht="15" thickBot="1"/>
    <row r="2" spans="2:14">
      <c r="B2" s="42" t="s">
        <v>91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4"/>
    </row>
    <row r="3" spans="2:14">
      <c r="B3" s="7" t="s">
        <v>92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</row>
    <row r="4" spans="2:14">
      <c r="B4" s="7" t="s">
        <v>93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9"/>
    </row>
    <row r="5" spans="2:14">
      <c r="B5" s="7" t="s">
        <v>94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9"/>
    </row>
    <row r="6" spans="2:14">
      <c r="B6" s="7" t="s">
        <v>95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9"/>
    </row>
    <row r="7" spans="2:14">
      <c r="B7" s="7" t="s">
        <v>96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9"/>
    </row>
    <row r="8" spans="2:14" ht="15" thickBot="1">
      <c r="B8" s="10" t="s">
        <v>97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2"/>
    </row>
    <row r="9" spans="2:14" ht="15" thickBot="1">
      <c r="B9"/>
      <c r="C9"/>
      <c r="D9"/>
      <c r="E9"/>
      <c r="F9"/>
      <c r="G9"/>
      <c r="H9"/>
      <c r="I9"/>
      <c r="J9"/>
      <c r="K9"/>
      <c r="L9"/>
      <c r="M9"/>
      <c r="N9"/>
    </row>
    <row r="10" spans="2:14" ht="18.5">
      <c r="B10" s="45" t="s">
        <v>98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7"/>
    </row>
    <row r="11" spans="2:14" ht="15.75" customHeight="1">
      <c r="B11" s="48" t="s">
        <v>99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50"/>
    </row>
    <row r="12" spans="2:14" ht="15" thickBot="1">
      <c r="B12" s="51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3"/>
    </row>
  </sheetData>
  <sheetProtection algorithmName="SHA-512" hashValue="AJ21frlXC5qsuIyb2GIWzjE1L1OIQY3qT5l1VGjXxSN2NfUEzLo31kDyv2QFoJt8Rgv716HrzzjLRhFo3Vk9cA==" saltValue="8jvpI3R8DHJNCFnw/FIRkQ==" spinCount="100000" sheet="1" objects="1" scenarios="1"/>
  <mergeCells count="3">
    <mergeCell ref="B2:N2"/>
    <mergeCell ref="B10:N10"/>
    <mergeCell ref="B11:N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9A6B8-22E9-4926-B678-E66FCA7EC37B}">
  <dimension ref="A1:F53"/>
  <sheetViews>
    <sheetView tabSelected="1" zoomScale="60" zoomScaleNormal="60" workbookViewId="0">
      <selection activeCell="E20" sqref="E20"/>
    </sheetView>
  </sheetViews>
  <sheetFormatPr defaultColWidth="9.1796875" defaultRowHeight="14.5"/>
  <cols>
    <col min="1" max="1" width="41.54296875" style="2" customWidth="1"/>
    <col min="2" max="2" width="134.1796875" style="2" bestFit="1" customWidth="1"/>
    <col min="3" max="3" width="61.26953125" style="2" customWidth="1"/>
    <col min="4" max="4" width="26.54296875" style="2" customWidth="1"/>
    <col min="5" max="16384" width="9.1796875" style="2"/>
  </cols>
  <sheetData>
    <row r="1" spans="1:6" ht="18.5">
      <c r="A1" s="37" t="s">
        <v>0</v>
      </c>
      <c r="B1" s="37"/>
      <c r="C1" s="37"/>
      <c r="D1" s="37"/>
      <c r="E1" s="1"/>
      <c r="F1" s="1"/>
    </row>
    <row r="2" spans="1:6">
      <c r="A2" s="38" t="s">
        <v>1</v>
      </c>
      <c r="B2" s="38"/>
      <c r="C2" s="38"/>
      <c r="D2" s="38"/>
    </row>
    <row r="3" spans="1:6">
      <c r="A3" s="3" t="s">
        <v>2</v>
      </c>
      <c r="B3" s="3" t="s">
        <v>3</v>
      </c>
      <c r="C3" s="3" t="s">
        <v>4</v>
      </c>
    </row>
    <row r="4" spans="1:6">
      <c r="A4" s="39" t="s">
        <v>5</v>
      </c>
      <c r="B4" s="39"/>
      <c r="C4" s="39"/>
      <c r="D4" s="39"/>
    </row>
    <row r="5" spans="1:6">
      <c r="A5" s="13" t="s">
        <v>6</v>
      </c>
      <c r="B5" s="13" t="s">
        <v>7</v>
      </c>
      <c r="C5" s="13" t="s">
        <v>8</v>
      </c>
      <c r="D5" s="13" t="s">
        <v>9</v>
      </c>
    </row>
    <row r="6" spans="1:6">
      <c r="A6" s="14" t="s">
        <v>10</v>
      </c>
      <c r="B6" s="14" t="s">
        <v>11</v>
      </c>
      <c r="C6" s="4"/>
      <c r="D6" s="14" t="s">
        <v>12</v>
      </c>
    </row>
    <row r="7" spans="1:6">
      <c r="A7" s="14" t="s">
        <v>13</v>
      </c>
      <c r="B7" s="14" t="s">
        <v>14</v>
      </c>
      <c r="C7" s="4"/>
      <c r="D7" s="14" t="s">
        <v>15</v>
      </c>
    </row>
    <row r="8" spans="1:6">
      <c r="A8" s="14" t="s">
        <v>16</v>
      </c>
      <c r="B8" s="14" t="s">
        <v>17</v>
      </c>
      <c r="C8" s="4"/>
      <c r="D8" s="14"/>
    </row>
    <row r="9" spans="1:6">
      <c r="A9" s="14" t="s">
        <v>18</v>
      </c>
      <c r="B9" s="14" t="s">
        <v>19</v>
      </c>
      <c r="C9" s="4"/>
      <c r="D9" s="14"/>
    </row>
    <row r="10" spans="1:6">
      <c r="A10" s="14" t="s">
        <v>20</v>
      </c>
      <c r="B10" s="14" t="s">
        <v>21</v>
      </c>
      <c r="C10" s="4"/>
      <c r="D10" s="14"/>
    </row>
    <row r="11" spans="1:6">
      <c r="A11" s="14" t="s">
        <v>22</v>
      </c>
      <c r="B11" s="14" t="s">
        <v>23</v>
      </c>
      <c r="C11" s="4"/>
      <c r="D11" s="14"/>
    </row>
    <row r="12" spans="1:6">
      <c r="A12" s="14" t="s">
        <v>24</v>
      </c>
      <c r="B12" s="14" t="s">
        <v>25</v>
      </c>
      <c r="C12" s="5"/>
      <c r="D12" s="14"/>
    </row>
    <row r="13" spans="1:6">
      <c r="A13" s="14" t="s">
        <v>26</v>
      </c>
      <c r="B13" s="14" t="s">
        <v>27</v>
      </c>
      <c r="C13" s="4"/>
      <c r="D13" s="14"/>
    </row>
    <row r="14" spans="1:6">
      <c r="A14" s="14" t="s">
        <v>28</v>
      </c>
      <c r="B14" s="14" t="s">
        <v>29</v>
      </c>
      <c r="C14" s="4"/>
      <c r="D14" s="14"/>
    </row>
    <row r="16" spans="1:6">
      <c r="A16" s="40" t="s">
        <v>30</v>
      </c>
      <c r="B16" s="40"/>
      <c r="C16" s="40"/>
      <c r="D16" s="40"/>
      <c r="E16"/>
    </row>
    <row r="17" spans="1:5">
      <c r="A17" s="15" t="s">
        <v>31</v>
      </c>
      <c r="B17" s="15" t="s">
        <v>32</v>
      </c>
      <c r="C17" s="15" t="s">
        <v>33</v>
      </c>
      <c r="D17" s="15" t="s">
        <v>9</v>
      </c>
      <c r="E17"/>
    </row>
    <row r="18" spans="1:5">
      <c r="A18" s="14" t="s">
        <v>34</v>
      </c>
      <c r="B18" s="14" t="s">
        <v>35</v>
      </c>
      <c r="C18" s="14">
        <f>C8*C9*C10*C11*C12</f>
        <v>0</v>
      </c>
      <c r="D18" s="14"/>
      <c r="E18"/>
    </row>
    <row r="19" spans="1:5" ht="15.5">
      <c r="A19" s="14" t="s">
        <v>36</v>
      </c>
      <c r="B19" s="14" t="s">
        <v>37</v>
      </c>
      <c r="C19" s="16" t="e">
        <f>(C6*C7)/(C8*C9*C10*C11*C12)</f>
        <v>#DIV/0!</v>
      </c>
      <c r="D19" s="14" t="s">
        <v>38</v>
      </c>
      <c r="E19"/>
    </row>
    <row r="20" spans="1:5" ht="15.5">
      <c r="A20"/>
      <c r="B20"/>
      <c r="C20" s="17" t="e">
        <f>(C19*1000)</f>
        <v>#DIV/0!</v>
      </c>
      <c r="D20" s="14" t="s">
        <v>39</v>
      </c>
      <c r="E20"/>
    </row>
    <row r="21" spans="1:5">
      <c r="A21" s="18" t="s">
        <v>40</v>
      </c>
      <c r="B21"/>
      <c r="C21"/>
      <c r="D21"/>
      <c r="E21"/>
    </row>
    <row r="22" spans="1:5">
      <c r="A22"/>
      <c r="B22"/>
      <c r="C22"/>
      <c r="D22"/>
      <c r="E22"/>
    </row>
    <row r="23" spans="1:5">
      <c r="A23" s="41" t="s">
        <v>41</v>
      </c>
      <c r="B23" s="41"/>
      <c r="C23" s="41"/>
      <c r="D23"/>
      <c r="E23"/>
    </row>
    <row r="24" spans="1:5">
      <c r="A24" s="19" t="s">
        <v>42</v>
      </c>
      <c r="B24" s="20" t="s">
        <v>43</v>
      </c>
      <c r="C24" s="19" t="s">
        <v>44</v>
      </c>
      <c r="D24"/>
      <c r="E24"/>
    </row>
    <row r="25" spans="1:5">
      <c r="A25" s="21" t="s">
        <v>45</v>
      </c>
      <c r="B25" s="22">
        <v>5</v>
      </c>
      <c r="C25" s="21" t="s">
        <v>46</v>
      </c>
      <c r="D25"/>
      <c r="E25"/>
    </row>
    <row r="26" spans="1:5">
      <c r="A26" s="21" t="s">
        <v>47</v>
      </c>
      <c r="B26" s="22">
        <v>12</v>
      </c>
      <c r="C26" s="21" t="s">
        <v>48</v>
      </c>
      <c r="D26"/>
      <c r="E26"/>
    </row>
    <row r="27" spans="1:5">
      <c r="A27" s="21" t="s">
        <v>49</v>
      </c>
      <c r="B27" s="22">
        <v>2</v>
      </c>
      <c r="C27" s="21" t="s">
        <v>50</v>
      </c>
      <c r="D27"/>
      <c r="E27"/>
    </row>
    <row r="28" spans="1:5">
      <c r="A28" s="21" t="s">
        <v>51</v>
      </c>
      <c r="B28" s="22">
        <v>2.5</v>
      </c>
      <c r="C28" s="21" t="s">
        <v>52</v>
      </c>
      <c r="D28"/>
      <c r="E28"/>
    </row>
    <row r="29" spans="1:5">
      <c r="A29" s="21" t="s">
        <v>53</v>
      </c>
      <c r="B29" s="22">
        <v>3</v>
      </c>
      <c r="C29" s="21" t="s">
        <v>54</v>
      </c>
      <c r="D29"/>
      <c r="E29"/>
    </row>
    <row r="30" spans="1:5">
      <c r="A30" s="21" t="s">
        <v>55</v>
      </c>
      <c r="B30" s="22">
        <v>10</v>
      </c>
      <c r="C30" s="21" t="s">
        <v>56</v>
      </c>
      <c r="D30"/>
      <c r="E30"/>
    </row>
    <row r="31" spans="1:5">
      <c r="A31" s="19" t="s">
        <v>57</v>
      </c>
      <c r="B31" s="20" t="s">
        <v>58</v>
      </c>
      <c r="C31" s="19" t="s">
        <v>44</v>
      </c>
      <c r="D31"/>
      <c r="E31"/>
    </row>
    <row r="32" spans="1:5" s="6" customFormat="1" ht="15.75" customHeight="1">
      <c r="A32" s="23" t="s">
        <v>59</v>
      </c>
      <c r="B32" s="54">
        <v>10</v>
      </c>
      <c r="C32" s="24" t="s">
        <v>60</v>
      </c>
      <c r="D32" s="25"/>
      <c r="E32" s="25"/>
    </row>
    <row r="33" spans="1:5">
      <c r="A33" s="19" t="s">
        <v>61</v>
      </c>
      <c r="B33" s="20" t="s">
        <v>62</v>
      </c>
      <c r="C33" s="19" t="s">
        <v>44</v>
      </c>
      <c r="D33"/>
      <c r="E33"/>
    </row>
    <row r="34" spans="1:5">
      <c r="A34" s="21" t="s">
        <v>63</v>
      </c>
      <c r="B34" s="22">
        <v>1</v>
      </c>
      <c r="C34" s="26" t="s">
        <v>64</v>
      </c>
      <c r="D34"/>
      <c r="E34"/>
    </row>
    <row r="35" spans="1:5">
      <c r="A35" s="21" t="s">
        <v>65</v>
      </c>
      <c r="B35" s="22">
        <v>2</v>
      </c>
      <c r="C35" s="26" t="s">
        <v>66</v>
      </c>
      <c r="D35"/>
      <c r="E35"/>
    </row>
    <row r="36" spans="1:5">
      <c r="A36" s="21" t="s">
        <v>67</v>
      </c>
      <c r="B36" s="22">
        <v>5</v>
      </c>
      <c r="C36" s="26" t="s">
        <v>68</v>
      </c>
      <c r="D36"/>
      <c r="E36"/>
    </row>
    <row r="37" spans="1:5">
      <c r="A37" s="21" t="s">
        <v>69</v>
      </c>
      <c r="B37" s="22">
        <v>10</v>
      </c>
      <c r="C37" s="26" t="s">
        <v>70</v>
      </c>
      <c r="D37"/>
      <c r="E37"/>
    </row>
    <row r="38" spans="1:5">
      <c r="A38" s="19" t="s">
        <v>71</v>
      </c>
      <c r="B38" s="20" t="s">
        <v>72</v>
      </c>
      <c r="C38" s="19" t="s">
        <v>44</v>
      </c>
      <c r="D38"/>
      <c r="E38"/>
    </row>
    <row r="39" spans="1:5" ht="14.5" customHeight="1">
      <c r="A39" s="21" t="s">
        <v>73</v>
      </c>
      <c r="B39" s="22">
        <v>1</v>
      </c>
      <c r="C39" s="27" t="s">
        <v>74</v>
      </c>
      <c r="D39"/>
      <c r="E39"/>
    </row>
    <row r="40" spans="1:5">
      <c r="A40" s="21" t="s">
        <v>75</v>
      </c>
      <c r="B40" s="22">
        <v>5</v>
      </c>
      <c r="C40" s="27" t="s">
        <v>76</v>
      </c>
      <c r="D40"/>
      <c r="E40"/>
    </row>
    <row r="41" spans="1:5">
      <c r="A41" s="21" t="s">
        <v>77</v>
      </c>
      <c r="B41" s="22">
        <v>5</v>
      </c>
      <c r="C41" s="27" t="s">
        <v>78</v>
      </c>
      <c r="D41"/>
      <c r="E41"/>
    </row>
    <row r="42" spans="1:5">
      <c r="A42" s="28" t="s">
        <v>79</v>
      </c>
      <c r="B42" s="22">
        <v>10</v>
      </c>
      <c r="C42" s="27" t="s">
        <v>80</v>
      </c>
      <c r="D42"/>
      <c r="E42"/>
    </row>
    <row r="43" spans="1:5">
      <c r="A43" s="19" t="s">
        <v>81</v>
      </c>
      <c r="B43" s="20" t="s">
        <v>82</v>
      </c>
      <c r="C43" s="19" t="s">
        <v>44</v>
      </c>
      <c r="D43"/>
      <c r="E43"/>
    </row>
    <row r="44" spans="1:5">
      <c r="A44" s="21" t="s">
        <v>83</v>
      </c>
      <c r="B44" s="29" t="s">
        <v>84</v>
      </c>
      <c r="C44" s="26" t="s">
        <v>85</v>
      </c>
      <c r="D44"/>
      <c r="E44"/>
    </row>
    <row r="45" spans="1:5">
      <c r="A45" s="30"/>
      <c r="B45" s="31"/>
      <c r="C45" s="32"/>
      <c r="D45"/>
      <c r="E45"/>
    </row>
    <row r="46" spans="1:5">
      <c r="A46" s="33" t="s">
        <v>86</v>
      </c>
      <c r="B46" s="31"/>
      <c r="C46" s="32"/>
      <c r="D46"/>
      <c r="E46"/>
    </row>
    <row r="47" spans="1:5">
      <c r="A47" t="s">
        <v>87</v>
      </c>
      <c r="B47"/>
      <c r="C47"/>
      <c r="D47"/>
      <c r="E47"/>
    </row>
    <row r="48" spans="1:5">
      <c r="A48" t="s">
        <v>88</v>
      </c>
      <c r="B48"/>
      <c r="C48"/>
      <c r="D48"/>
      <c r="E48"/>
    </row>
    <row r="49" spans="1:5">
      <c r="A49" t="s">
        <v>89</v>
      </c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 s="36" t="s">
        <v>90</v>
      </c>
      <c r="E52" s="36"/>
    </row>
    <row r="53" spans="1:5">
      <c r="A53"/>
      <c r="B53"/>
      <c r="C53"/>
      <c r="D53" s="34" t="s">
        <v>100</v>
      </c>
      <c r="E53" s="35"/>
    </row>
  </sheetData>
  <sheetProtection algorithmName="SHA-512" hashValue="wZx4qMfYb+7UJsMrgfQrMDCTNTLDlFRqjGq9s4UcVMzz7FKvOipq6xsj8VxTz1GFJnPg1nueJPCIP9wB1eYNJw==" saltValue="CJNQ28Scemeea+9+G9z2/A==" spinCount="100000" sheet="1" objects="1" scenarios="1"/>
  <mergeCells count="6">
    <mergeCell ref="D52:E52"/>
    <mergeCell ref="A1:D1"/>
    <mergeCell ref="A2:D2"/>
    <mergeCell ref="A4:D4"/>
    <mergeCell ref="A16:D16"/>
    <mergeCell ref="A23:C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INSTRUÇÕES DE USO</vt:lpstr>
      <vt:lpstr>Cálculo de PDE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2026-06-16T17:25:24Z</dcterms:created>
  <dcterms:modified xsi:type="dcterms:W3CDTF">2026-06-24T12:41:46Z</dcterms:modified>
</cp:coreProperties>
</file>